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mpu\OneDrive\YURIRIA 21 - 24\TRANSPARENCIA\2023\titulo V\2do trim 2023\Disciplina Financiera\"/>
    </mc:Choice>
  </mc:AlternateContent>
  <xr:revisionPtr revIDLastSave="0" documentId="13_ncr:1_{2E2C35DA-BA10-4D40-9B64-7C37A7AD1751}" xr6:coauthVersionLast="47" xr6:coauthVersionMax="47" xr10:uidLastSave="{00000000-0000-0000-0000-000000000000}"/>
  <bookViews>
    <workbookView xWindow="-108" yWindow="-108" windowWidth="23256" windowHeight="12456" xr2:uid="{E7E348DE-C26C-4FA4-A868-7A2348E360F8}"/>
  </bookViews>
  <sheets>
    <sheet name="Hoja1" sheetId="1" r:id="rId1"/>
  </sheets>
  <definedNames>
    <definedName name="_xlnm.Print_Titles" localSheetId="0">Hoja1!$1:$6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0" i="1" l="1"/>
  <c r="C70" i="1"/>
  <c r="C68" i="1"/>
  <c r="B68" i="1"/>
  <c r="D64" i="1"/>
  <c r="C64" i="1"/>
  <c r="B64" i="1"/>
  <c r="D63" i="1"/>
  <c r="C63" i="1"/>
  <c r="C72" i="1" s="1"/>
  <c r="C74" i="1" s="1"/>
  <c r="B63" i="1"/>
  <c r="B72" i="1" s="1"/>
  <c r="B74" i="1" s="1"/>
  <c r="D55" i="1"/>
  <c r="C55" i="1"/>
  <c r="D53" i="1"/>
  <c r="C53" i="1"/>
  <c r="B53" i="1"/>
  <c r="D51" i="1"/>
  <c r="C51" i="1"/>
  <c r="B51" i="1"/>
  <c r="D50" i="1"/>
  <c r="C50" i="1"/>
  <c r="B50" i="1"/>
  <c r="B49" i="1" s="1"/>
  <c r="B57" i="1" s="1"/>
  <c r="B59" i="1" s="1"/>
  <c r="D49" i="1"/>
  <c r="C49" i="1"/>
  <c r="D48" i="1"/>
  <c r="D57" i="1" s="1"/>
  <c r="D59" i="1" s="1"/>
  <c r="B48" i="1"/>
  <c r="D41" i="1"/>
  <c r="C41" i="1"/>
  <c r="D40" i="1"/>
  <c r="C40" i="1"/>
  <c r="B40" i="1"/>
  <c r="D37" i="1"/>
  <c r="D44" i="1" s="1"/>
  <c r="D11" i="1" s="1"/>
  <c r="D8" i="1" s="1"/>
  <c r="D21" i="1" s="1"/>
  <c r="D23" i="1" s="1"/>
  <c r="D25" i="1" s="1"/>
  <c r="D33" i="1" s="1"/>
  <c r="C37" i="1"/>
  <c r="C44" i="1" s="1"/>
  <c r="C11" i="1" s="1"/>
  <c r="C8" i="1" s="1"/>
  <c r="C21" i="1" s="1"/>
  <c r="C23" i="1" s="1"/>
  <c r="C25" i="1" s="1"/>
  <c r="C33" i="1" s="1"/>
  <c r="B37" i="1"/>
  <c r="B44" i="1" s="1"/>
  <c r="B11" i="1" s="1"/>
  <c r="B8" i="1" s="1"/>
  <c r="B21" i="1" s="1"/>
  <c r="B23" i="1" s="1"/>
  <c r="B25" i="1" s="1"/>
  <c r="B33" i="1" s="1"/>
  <c r="D30" i="1"/>
  <c r="C30" i="1"/>
  <c r="D29" i="1"/>
  <c r="C29" i="1"/>
  <c r="B29" i="1"/>
  <c r="D17" i="1"/>
  <c r="C17" i="1"/>
  <c r="D15" i="1"/>
  <c r="D68" i="1" s="1"/>
  <c r="D72" i="1" s="1"/>
  <c r="D74" i="1" s="1"/>
  <c r="C15" i="1"/>
  <c r="D13" i="1"/>
  <c r="C13" i="1"/>
  <c r="B13" i="1"/>
  <c r="C9" i="1"/>
  <c r="C48" i="1" s="1"/>
  <c r="C57" i="1" s="1"/>
  <c r="C59" i="1" s="1"/>
</calcChain>
</file>

<file path=xl/sharedStrings.xml><?xml version="1.0" encoding="utf-8"?>
<sst xmlns="http://schemas.openxmlformats.org/spreadsheetml/2006/main" count="65" uniqueCount="45">
  <si>
    <t>Formato 4 Balance Presupuestario - LDF</t>
  </si>
  <si>
    <t xml:space="preserve"> Municipio de Yuriria</t>
  </si>
  <si>
    <t>Balance Presupuestario - LDF</t>
  </si>
  <si>
    <t>del 01 de Enero al 30 de Junio de 2023</t>
  </si>
  <si>
    <t>(PESOS)</t>
  </si>
  <si>
    <t>Concepto (c)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</si>
  <si>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</si>
  <si>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</si>
  <si>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</si>
  <si>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</si>
  <si>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</si>
  <si>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</si>
  <si>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</si>
  <si>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</si>
  <si>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</si>
  <si>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</si>
  <si>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</si>
  <si>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</si>
  <si>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</si>
  <si>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</si>
  <si>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</si>
  <si>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</si>
  <si>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</si>
  <si>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</si>
  <si>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</si>
  <si>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</si>
  <si>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</si>
  <si>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</si>
  <si>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</si>
  <si>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</si>
  <si>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</si>
  <si>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</si>
  <si>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</si>
  <si>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</si>
  <si>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</si>
  <si>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</si>
  <si>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</si>
  <si>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</si>
  <si>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</si>
  <si>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
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</si>
  <si>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</si>
  <si>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</si>
  <si>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</si>
  <si>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
(VII = A2 + A3.2 – B2 + C2)</t>
  </si>
  <si>
    <t>VIII. Balance Presupuestario de Recursos Etiquetados sin Financiamiento Neto (VIII = VII – A3.2)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</si>
</sst>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00000000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3" fillId="0" borderId="1" xfId="0" applyFont="1" applyBorder="1" applyAlignment="1">
      <alignment horizontal="left" vertical="center"/>
    </xf>
    <xf numFmtId="0" fontId="3" fillId="0" borderId="0" xfId="0" applyFont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left" vertical="center" wrapText="1" indent="3"/>
    </xf>
    <xf numFmtId="0" fontId="2" fillId="2" borderId="9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left" vertical="center" indent="3"/>
    </xf>
    <xf numFmtId="4" fontId="2" fillId="0" borderId="10" xfId="0" applyNumberFormat="1" applyFont="1" applyBorder="1" applyProtection="1">
      <protection locked="0"/>
    </xf>
    <xf numFmtId="0" fontId="0" fillId="0" borderId="10" xfId="0" applyBorder="1" applyAlignment="1">
      <alignment horizontal="left" vertical="center" indent="6"/>
    </xf>
    <xf numFmtId="43" fontId="1" fillId="0" borderId="10" xfId="1" applyFont="1" applyFill="1" applyBorder="1" applyProtection="1">
      <protection locked="0"/>
    </xf>
    <xf numFmtId="4" fontId="0" fillId="0" borderId="0" xfId="0" applyNumberFormat="1"/>
    <xf numFmtId="164" fontId="0" fillId="0" borderId="0" xfId="0" applyNumberFormat="1"/>
    <xf numFmtId="0" fontId="0" fillId="0" borderId="10" xfId="0" applyBorder="1" applyAlignment="1">
      <alignment horizontal="left" vertical="center" indent="3"/>
    </xf>
    <xf numFmtId="43" fontId="0" fillId="0" borderId="10" xfId="1" applyFont="1" applyFill="1" applyBorder="1"/>
    <xf numFmtId="0" fontId="2" fillId="0" borderId="0" xfId="0" applyFont="1"/>
    <xf numFmtId="43" fontId="4" fillId="2" borderId="11" xfId="1" applyFont="1" applyFill="1" applyBorder="1" applyAlignment="1"/>
    <xf numFmtId="43" fontId="5" fillId="2" borderId="11" xfId="1" applyFont="1" applyFill="1" applyBorder="1" applyAlignment="1"/>
    <xf numFmtId="43" fontId="6" fillId="0" borderId="10" xfId="1" applyFont="1" applyFill="1" applyBorder="1" applyProtection="1">
      <protection locked="0"/>
    </xf>
    <xf numFmtId="0" fontId="0" fillId="0" borderId="10" xfId="0" applyBorder="1"/>
    <xf numFmtId="4" fontId="2" fillId="0" borderId="10" xfId="0" applyNumberFormat="1" applyFont="1" applyBorder="1"/>
    <xf numFmtId="0" fontId="2" fillId="0" borderId="10" xfId="0" applyFont="1" applyBorder="1" applyAlignment="1">
      <alignment horizontal="left" vertical="center" wrapText="1" indent="3"/>
    </xf>
    <xf numFmtId="0" fontId="2" fillId="0" borderId="12" xfId="0" applyFont="1" applyBorder="1" applyAlignment="1">
      <alignment horizontal="left" vertical="center" wrapText="1" indent="3"/>
    </xf>
    <xf numFmtId="3" fontId="0" fillId="0" borderId="12" xfId="0" applyNumberFormat="1" applyBorder="1"/>
    <xf numFmtId="0" fontId="0" fillId="0" borderId="0" xfId="0" applyAlignment="1">
      <alignment vertical="center"/>
    </xf>
    <xf numFmtId="0" fontId="2" fillId="0" borderId="10" xfId="0" applyFont="1" applyBorder="1" applyAlignment="1" applyProtection="1">
      <alignment vertical="center"/>
      <protection locked="0"/>
    </xf>
    <xf numFmtId="43" fontId="1" fillId="0" borderId="10" xfId="1" applyFont="1" applyFill="1" applyBorder="1" applyAlignment="1" applyProtection="1">
      <alignment vertical="center"/>
      <protection locked="0"/>
    </xf>
    <xf numFmtId="0" fontId="0" fillId="0" borderId="10" xfId="0" applyBorder="1" applyAlignment="1">
      <alignment vertical="center"/>
    </xf>
    <xf numFmtId="43" fontId="0" fillId="0" borderId="10" xfId="1" applyFont="1" applyFill="1" applyBorder="1" applyAlignment="1">
      <alignment vertical="center"/>
    </xf>
    <xf numFmtId="0" fontId="0" fillId="0" borderId="12" xfId="0" applyBorder="1" applyAlignment="1">
      <alignment vertical="center"/>
    </xf>
    <xf numFmtId="3" fontId="0" fillId="0" borderId="12" xfId="0" applyNumberFormat="1" applyBorder="1" applyAlignment="1">
      <alignment vertical="center"/>
    </xf>
    <xf numFmtId="0" fontId="2" fillId="0" borderId="12" xfId="0" applyFont="1" applyBorder="1" applyAlignment="1">
      <alignment horizontal="left" vertical="center" indent="3"/>
    </xf>
    <xf numFmtId="43" fontId="0" fillId="0" borderId="12" xfId="1" applyFont="1" applyFill="1" applyBorder="1" applyAlignment="1">
      <alignment vertical="center"/>
    </xf>
    <xf numFmtId="0" fontId="0" fillId="0" borderId="13" xfId="0" applyBorder="1" applyAlignment="1">
      <alignment horizontal="left" vertical="center" indent="6"/>
    </xf>
    <xf numFmtId="43" fontId="1" fillId="0" borderId="13" xfId="1" applyFont="1" applyFill="1" applyBorder="1" applyAlignment="1" applyProtection="1">
      <alignment vertical="center"/>
      <protection locked="0"/>
    </xf>
    <xf numFmtId="0" fontId="2" fillId="0" borderId="10" xfId="0" applyFont="1" applyBorder="1" applyAlignment="1">
      <alignment horizontal="left" vertical="center" wrapText="1" indent="9"/>
    </xf>
    <xf numFmtId="0" fontId="0" fillId="0" borderId="10" xfId="0" applyBorder="1" applyAlignment="1">
      <alignment horizontal="left" vertical="center" indent="12"/>
    </xf>
    <xf numFmtId="43" fontId="0" fillId="0" borderId="0" xfId="0" applyNumberFormat="1"/>
    <xf numFmtId="43" fontId="5" fillId="2" borderId="11" xfId="1" applyFont="1" applyFill="1" applyBorder="1" applyAlignment="1">
      <alignment vertical="center"/>
    </xf>
    <xf numFmtId="0" fontId="2" fillId="0" borderId="10" xfId="0" applyFont="1" applyBorder="1" applyAlignment="1">
      <alignment vertical="center"/>
    </xf>
    <xf numFmtId="4" fontId="0" fillId="0" borderId="13" xfId="0" applyNumberFormat="1" applyBorder="1" applyProtection="1">
      <protection locked="0"/>
    </xf>
    <xf numFmtId="43" fontId="5" fillId="2" borderId="11" xfId="1" applyFont="1" applyFill="1" applyBorder="1"/>
    <xf numFmtId="4" fontId="0" fillId="0" borderId="10" xfId="0" applyNumberFormat="1" applyBorder="1"/>
    <xf numFmtId="43" fontId="0" fillId="0" borderId="12" xfId="1" applyFont="1" applyFill="1" applyBorder="1"/>
  </cellXfs>
  <cellStyles count="2">
    <cellStyle name="Millares 2" xfId="1" xr:uid="{690D756C-231A-4035-9D6A-EB744BAC4F1D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DBBF9-7238-4150-8271-5054269B36B2}">
  <dimension ref="A1:K75"/>
  <sheetViews>
    <sheetView tabSelected="1" view="pageBreakPreview" zoomScale="60" zoomScaleNormal="100" workbookViewId="0">
      <selection activeCell="A13" sqref="A13"/>
    </sheetView>
  </sheetViews>
  <sheetFormatPr baseColWidth="10" defaultRowHeight="14.4" x14ac:dyDescent="0.3"/>
  <cols>
    <col min="1" max="1" width="89" bestFit="1" customWidth="1"/>
    <col min="2" max="2" width="15.109375" bestFit="1" customWidth="1"/>
    <col min="3" max="4" width="14.109375" bestFit="1" customWidth="1"/>
    <col min="6" max="7" width="17.33203125" bestFit="1" customWidth="1"/>
  </cols>
  <sheetData>
    <row r="1" spans="1:11" ht="21" x14ac:dyDescent="0.3">
      <c r="A1" s="1" t="s">
        <v>0</v>
      </c>
      <c r="B1" s="1"/>
      <c r="C1" s="1"/>
      <c r="D1" s="1"/>
      <c r="E1" s="2"/>
      <c r="F1" s="2"/>
      <c r="G1" s="2"/>
      <c r="H1" s="2"/>
      <c r="I1" s="2"/>
      <c r="J1" s="2"/>
      <c r="K1" s="2"/>
    </row>
    <row r="2" spans="1:11" x14ac:dyDescent="0.3">
      <c r="A2" s="3" t="s">
        <v>1</v>
      </c>
      <c r="B2" s="4"/>
      <c r="C2" s="4"/>
      <c r="D2" s="5"/>
    </row>
    <row r="3" spans="1:11" x14ac:dyDescent="0.3">
      <c r="A3" s="6" t="s">
        <v>2</v>
      </c>
      <c r="B3" s="7"/>
      <c r="C3" s="7"/>
      <c r="D3" s="8"/>
    </row>
    <row r="4" spans="1:11" x14ac:dyDescent="0.3">
      <c r="A4" s="6" t="s">
        <v>3</v>
      </c>
      <c r="B4" s="7"/>
      <c r="C4" s="7"/>
      <c r="D4" s="8"/>
    </row>
    <row r="5" spans="1:11" x14ac:dyDescent="0.3">
      <c r="A5" s="9" t="s">
        <v>4</v>
      </c>
      <c r="B5" s="10"/>
      <c r="C5" s="10"/>
      <c r="D5" s="11"/>
    </row>
    <row r="7" spans="1:11" ht="28.8" x14ac:dyDescent="0.3">
      <c r="A7" s="12" t="s">
        <v>5</v>
      </c>
      <c r="B7" s="13" t="s">
        <v>6</v>
      </c>
      <c r="C7" s="13" t="s">
        <v>7</v>
      </c>
      <c r="D7" s="13" t="s">
        <v>8</v>
      </c>
    </row>
    <row r="8" spans="1:11" x14ac:dyDescent="0.3">
      <c r="A8" s="14" t="s">
        <v>9</v>
      </c>
      <c r="B8" s="15">
        <f>SUM(B9:B11)</f>
        <v>301489054.27999997</v>
      </c>
      <c r="C8" s="15">
        <f t="shared" ref="C8:D8" si="0">SUM(C9:C11)</f>
        <v>167819477.89999998</v>
      </c>
      <c r="D8" s="15">
        <f t="shared" si="0"/>
        <v>164017521.20999998</v>
      </c>
    </row>
    <row r="9" spans="1:11" x14ac:dyDescent="0.3">
      <c r="A9" s="16" t="s">
        <v>10</v>
      </c>
      <c r="B9" s="17">
        <v>169237413.22</v>
      </c>
      <c r="C9" s="17">
        <f>95244900.11+3801956.69</f>
        <v>99046856.799999997</v>
      </c>
      <c r="D9" s="17">
        <v>95244900.109999999</v>
      </c>
      <c r="F9" s="18"/>
      <c r="G9" s="18"/>
    </row>
    <row r="10" spans="1:11" x14ac:dyDescent="0.3">
      <c r="A10" s="16" t="s">
        <v>11</v>
      </c>
      <c r="B10" s="17">
        <v>133855732.42</v>
      </c>
      <c r="C10" s="17">
        <v>75574666.780000001</v>
      </c>
      <c r="D10" s="17">
        <v>75574666.780000001</v>
      </c>
      <c r="F10" s="19"/>
      <c r="G10" s="19"/>
    </row>
    <row r="11" spans="1:11" x14ac:dyDescent="0.3">
      <c r="A11" s="16" t="s">
        <v>12</v>
      </c>
      <c r="B11" s="17">
        <f>B44</f>
        <v>-1604091.3599999994</v>
      </c>
      <c r="C11" s="17">
        <f>C44</f>
        <v>-6802045.6799999997</v>
      </c>
      <c r="D11" s="17">
        <f>D44</f>
        <v>-6802045.6799999997</v>
      </c>
    </row>
    <row r="12" spans="1:11" x14ac:dyDescent="0.3">
      <c r="A12" s="20"/>
      <c r="B12" s="21"/>
      <c r="C12" s="21"/>
      <c r="D12" s="21"/>
      <c r="F12" s="19"/>
    </row>
    <row r="13" spans="1:11" x14ac:dyDescent="0.3">
      <c r="A13" s="14" t="s">
        <v>13</v>
      </c>
      <c r="B13" s="15">
        <f>B14+B15</f>
        <v>301489054.28000003</v>
      </c>
      <c r="C13" s="15">
        <f t="shared" ref="C13:D13" si="1">C14+C15</f>
        <v>138192422.5</v>
      </c>
      <c r="D13" s="15">
        <f t="shared" si="1"/>
        <v>136876230.72999999</v>
      </c>
      <c r="E13" s="22"/>
    </row>
    <row r="14" spans="1:11" x14ac:dyDescent="0.3">
      <c r="A14" s="16" t="s">
        <v>14</v>
      </c>
      <c r="B14" s="17">
        <v>167633321.86000001</v>
      </c>
      <c r="C14" s="17">
        <v>81483748.129999995</v>
      </c>
      <c r="D14" s="17">
        <v>81171520.409999996</v>
      </c>
    </row>
    <row r="15" spans="1:11" x14ac:dyDescent="0.3">
      <c r="A15" s="16" t="s">
        <v>15</v>
      </c>
      <c r="B15" s="17">
        <v>133855732.42</v>
      </c>
      <c r="C15" s="17">
        <f>55704222.11+1003964.05+488.21</f>
        <v>56708674.369999997</v>
      </c>
      <c r="D15" s="17">
        <f>55704222.11+488.21</f>
        <v>55704710.32</v>
      </c>
      <c r="F15" s="18"/>
    </row>
    <row r="16" spans="1:11" x14ac:dyDescent="0.3">
      <c r="A16" s="20"/>
      <c r="B16" s="21"/>
      <c r="C16" s="21"/>
      <c r="D16" s="21"/>
      <c r="F16" s="18"/>
    </row>
    <row r="17" spans="1:6" x14ac:dyDescent="0.3">
      <c r="A17" s="14" t="s">
        <v>16</v>
      </c>
      <c r="B17" s="23">
        <v>0</v>
      </c>
      <c r="C17" s="15">
        <f t="shared" ref="C17" si="2">C18+C19</f>
        <v>10872323.209999999</v>
      </c>
      <c r="D17" s="15">
        <f>D18+D19</f>
        <v>10872323.209999999</v>
      </c>
      <c r="E17" s="22"/>
      <c r="F17" s="18"/>
    </row>
    <row r="18" spans="1:6" x14ac:dyDescent="0.3">
      <c r="A18" s="16" t="s">
        <v>17</v>
      </c>
      <c r="B18" s="24">
        <v>0</v>
      </c>
      <c r="C18" s="17">
        <v>3009964.65</v>
      </c>
      <c r="D18" s="17">
        <v>3009964.65</v>
      </c>
    </row>
    <row r="19" spans="1:6" x14ac:dyDescent="0.3">
      <c r="A19" s="16" t="s">
        <v>18</v>
      </c>
      <c r="B19" s="24">
        <v>0</v>
      </c>
      <c r="C19" s="17">
        <v>7862358.5599999996</v>
      </c>
      <c r="D19" s="25">
        <v>7862358.5599999996</v>
      </c>
    </row>
    <row r="20" spans="1:6" x14ac:dyDescent="0.3">
      <c r="A20" s="20"/>
      <c r="B20" s="21"/>
      <c r="C20" s="21"/>
      <c r="D20" s="21"/>
    </row>
    <row r="21" spans="1:6" x14ac:dyDescent="0.3">
      <c r="A21" s="14" t="s">
        <v>19</v>
      </c>
      <c r="B21" s="15">
        <f>B8-B13+B17</f>
        <v>-5.9604644775390625E-8</v>
      </c>
      <c r="C21" s="15">
        <f t="shared" ref="C21:D21" si="3">C8-C13+C17</f>
        <v>40499378.609999977</v>
      </c>
      <c r="D21" s="15">
        <f t="shared" si="3"/>
        <v>38013613.68999999</v>
      </c>
    </row>
    <row r="22" spans="1:6" x14ac:dyDescent="0.3">
      <c r="A22" s="14"/>
      <c r="B22" s="26"/>
      <c r="C22" s="26"/>
      <c r="D22" s="26"/>
    </row>
    <row r="23" spans="1:6" x14ac:dyDescent="0.3">
      <c r="A23" s="14" t="s">
        <v>20</v>
      </c>
      <c r="B23" s="15">
        <f>B21-B11</f>
        <v>1604091.3599999398</v>
      </c>
      <c r="C23" s="15">
        <f t="shared" ref="C23:D23" si="4">C21-C11</f>
        <v>47301424.289999977</v>
      </c>
      <c r="D23" s="15">
        <f t="shared" si="4"/>
        <v>44815659.36999999</v>
      </c>
    </row>
    <row r="24" spans="1:6" x14ac:dyDescent="0.3">
      <c r="A24" s="14"/>
      <c r="B24" s="27"/>
      <c r="C24" s="27"/>
      <c r="D24" s="27"/>
    </row>
    <row r="25" spans="1:6" ht="28.8" x14ac:dyDescent="0.3">
      <c r="A25" s="28" t="s">
        <v>21</v>
      </c>
      <c r="B25" s="15">
        <f>B23-B17</f>
        <v>1604091.3599999398</v>
      </c>
      <c r="C25" s="15">
        <f t="shared" ref="C25" si="5">C23-C17</f>
        <v>36429101.079999976</v>
      </c>
      <c r="D25" s="15">
        <f>D23-D17</f>
        <v>33943336.159999989</v>
      </c>
    </row>
    <row r="26" spans="1:6" x14ac:dyDescent="0.3">
      <c r="A26" s="29"/>
      <c r="B26" s="30"/>
      <c r="C26" s="30"/>
      <c r="D26" s="30"/>
    </row>
    <row r="27" spans="1:6" x14ac:dyDescent="0.3">
      <c r="A27" s="31"/>
    </row>
    <row r="28" spans="1:6" x14ac:dyDescent="0.3">
      <c r="A28" s="12" t="s">
        <v>22</v>
      </c>
      <c r="B28" s="13" t="s">
        <v>23</v>
      </c>
      <c r="C28" s="13" t="s">
        <v>7</v>
      </c>
      <c r="D28" s="13" t="s">
        <v>24</v>
      </c>
    </row>
    <row r="29" spans="1:6" x14ac:dyDescent="0.3">
      <c r="A29" s="14" t="s">
        <v>25</v>
      </c>
      <c r="B29" s="32">
        <f>B30+B31</f>
        <v>800000</v>
      </c>
      <c r="C29" s="32">
        <f t="shared" ref="C29:D29" si="6">C30+C31</f>
        <v>792145.03</v>
      </c>
      <c r="D29" s="32">
        <f t="shared" si="6"/>
        <v>792145.03</v>
      </c>
    </row>
    <row r="30" spans="1:6" x14ac:dyDescent="0.3">
      <c r="A30" s="16" t="s">
        <v>26</v>
      </c>
      <c r="B30" s="33">
        <v>800000</v>
      </c>
      <c r="C30" s="33">
        <f>411693.33+380451.7</f>
        <v>792145.03</v>
      </c>
      <c r="D30" s="33">
        <f>411693.33+380451.7</f>
        <v>792145.03</v>
      </c>
    </row>
    <row r="31" spans="1:6" x14ac:dyDescent="0.3">
      <c r="A31" s="16" t="s">
        <v>27</v>
      </c>
      <c r="B31" s="33">
        <v>0</v>
      </c>
      <c r="C31" s="33">
        <v>0</v>
      </c>
      <c r="D31" s="33">
        <v>0</v>
      </c>
    </row>
    <row r="32" spans="1:6" x14ac:dyDescent="0.3">
      <c r="A32" s="34"/>
      <c r="B32" s="35"/>
      <c r="C32" s="35"/>
      <c r="D32" s="35"/>
    </row>
    <row r="33" spans="1:4" x14ac:dyDescent="0.3">
      <c r="A33" s="14" t="s">
        <v>28</v>
      </c>
      <c r="B33" s="32">
        <f>B25+B29</f>
        <v>2404091.3599999398</v>
      </c>
      <c r="C33" s="32">
        <f t="shared" ref="C33:D33" si="7">C25+C29</f>
        <v>37221246.109999977</v>
      </c>
      <c r="D33" s="32">
        <f t="shared" si="7"/>
        <v>34735481.18999999</v>
      </c>
    </row>
    <row r="34" spans="1:4" x14ac:dyDescent="0.3">
      <c r="A34" s="36"/>
      <c r="B34" s="37"/>
      <c r="C34" s="37"/>
      <c r="D34" s="37"/>
    </row>
    <row r="35" spans="1:4" x14ac:dyDescent="0.3">
      <c r="A35" s="31"/>
    </row>
    <row r="36" spans="1:4" ht="28.8" x14ac:dyDescent="0.3">
      <c r="A36" s="12" t="s">
        <v>22</v>
      </c>
      <c r="B36" s="13" t="s">
        <v>29</v>
      </c>
      <c r="C36" s="13" t="s">
        <v>7</v>
      </c>
      <c r="D36" s="13" t="s">
        <v>8</v>
      </c>
    </row>
    <row r="37" spans="1:4" x14ac:dyDescent="0.3">
      <c r="A37" s="14" t="s">
        <v>30</v>
      </c>
      <c r="B37" s="32">
        <f>B38+B39</f>
        <v>10000000</v>
      </c>
      <c r="C37" s="32">
        <f t="shared" ref="C37:D37" si="8">C38+C39</f>
        <v>0</v>
      </c>
      <c r="D37" s="32">
        <f t="shared" si="8"/>
        <v>0</v>
      </c>
    </row>
    <row r="38" spans="1:4" x14ac:dyDescent="0.3">
      <c r="A38" s="16" t="s">
        <v>31</v>
      </c>
      <c r="B38" s="33">
        <v>10000000</v>
      </c>
      <c r="C38" s="33">
        <v>0</v>
      </c>
      <c r="D38" s="33">
        <v>0</v>
      </c>
    </row>
    <row r="39" spans="1:4" x14ac:dyDescent="0.3">
      <c r="A39" s="16" t="s">
        <v>32</v>
      </c>
      <c r="B39" s="33">
        <v>0</v>
      </c>
      <c r="C39" s="33">
        <v>0</v>
      </c>
      <c r="D39" s="33">
        <v>0</v>
      </c>
    </row>
    <row r="40" spans="1:4" x14ac:dyDescent="0.3">
      <c r="A40" s="14" t="s">
        <v>33</v>
      </c>
      <c r="B40" s="32">
        <f>B41+B42</f>
        <v>11604091.359999999</v>
      </c>
      <c r="C40" s="32">
        <f t="shared" ref="C40:D40" si="9">C41+C42</f>
        <v>6802045.6799999997</v>
      </c>
      <c r="D40" s="32">
        <f t="shared" si="9"/>
        <v>6802045.6799999997</v>
      </c>
    </row>
    <row r="41" spans="1:4" x14ac:dyDescent="0.3">
      <c r="A41" s="16" t="s">
        <v>34</v>
      </c>
      <c r="B41" s="33">
        <v>11604091.359999999</v>
      </c>
      <c r="C41" s="33">
        <f>802045.68+6000000</f>
        <v>6802045.6799999997</v>
      </c>
      <c r="D41" s="33">
        <f>802045.68+6000000</f>
        <v>6802045.6799999997</v>
      </c>
    </row>
    <row r="42" spans="1:4" x14ac:dyDescent="0.3">
      <c r="A42" s="16" t="s">
        <v>35</v>
      </c>
      <c r="B42" s="33">
        <v>0</v>
      </c>
      <c r="C42" s="33">
        <v>0</v>
      </c>
      <c r="D42" s="33">
        <v>0</v>
      </c>
    </row>
    <row r="43" spans="1:4" x14ac:dyDescent="0.3">
      <c r="A43" s="34"/>
      <c r="B43" s="35"/>
      <c r="C43" s="35"/>
      <c r="D43" s="35"/>
    </row>
    <row r="44" spans="1:4" x14ac:dyDescent="0.3">
      <c r="A44" s="14" t="s">
        <v>36</v>
      </c>
      <c r="B44" s="32">
        <f>B37-B40</f>
        <v>-1604091.3599999994</v>
      </c>
      <c r="C44" s="32">
        <f t="shared" ref="C44:D44" si="10">C37-C40</f>
        <v>-6802045.6799999997</v>
      </c>
      <c r="D44" s="32">
        <f t="shared" si="10"/>
        <v>-6802045.6799999997</v>
      </c>
    </row>
    <row r="45" spans="1:4" x14ac:dyDescent="0.3">
      <c r="A45" s="38"/>
      <c r="B45" s="39"/>
      <c r="C45" s="39"/>
      <c r="D45" s="39"/>
    </row>
    <row r="47" spans="1:4" ht="28.8" x14ac:dyDescent="0.3">
      <c r="A47" s="12" t="s">
        <v>22</v>
      </c>
      <c r="B47" s="13" t="s">
        <v>29</v>
      </c>
      <c r="C47" s="13" t="s">
        <v>7</v>
      </c>
      <c r="D47" s="13" t="s">
        <v>8</v>
      </c>
    </row>
    <row r="48" spans="1:4" x14ac:dyDescent="0.3">
      <c r="A48" s="40" t="s">
        <v>37</v>
      </c>
      <c r="B48" s="41">
        <f>B9</f>
        <v>169237413.22</v>
      </c>
      <c r="C48" s="41">
        <f>C9</f>
        <v>99046856.799999997</v>
      </c>
      <c r="D48" s="41">
        <f>D9</f>
        <v>95244900.109999999</v>
      </c>
    </row>
    <row r="49" spans="1:7" ht="28.8" x14ac:dyDescent="0.3">
      <c r="A49" s="42" t="s">
        <v>38</v>
      </c>
      <c r="B49" s="32">
        <f>B50-B51</f>
        <v>-1604091.3599999994</v>
      </c>
      <c r="C49" s="32">
        <f t="shared" ref="C49:D49" si="11">C50-C51</f>
        <v>-6802045.6799999997</v>
      </c>
      <c r="D49" s="32">
        <f t="shared" si="11"/>
        <v>-6802045.6799999997</v>
      </c>
    </row>
    <row r="50" spans="1:7" x14ac:dyDescent="0.3">
      <c r="A50" s="43" t="s">
        <v>31</v>
      </c>
      <c r="B50" s="33">
        <f>B38</f>
        <v>10000000</v>
      </c>
      <c r="C50" s="33">
        <f>C38</f>
        <v>0</v>
      </c>
      <c r="D50" s="33">
        <f>D38</f>
        <v>0</v>
      </c>
    </row>
    <row r="51" spans="1:7" x14ac:dyDescent="0.3">
      <c r="A51" s="43" t="s">
        <v>34</v>
      </c>
      <c r="B51" s="33">
        <f>B41</f>
        <v>11604091.359999999</v>
      </c>
      <c r="C51" s="33">
        <f>C41</f>
        <v>6802045.6799999997</v>
      </c>
      <c r="D51" s="33">
        <f>D41</f>
        <v>6802045.6799999997</v>
      </c>
      <c r="F51" s="18"/>
      <c r="G51" s="18"/>
    </row>
    <row r="52" spans="1:7" x14ac:dyDescent="0.3">
      <c r="A52" s="34"/>
      <c r="B52" s="35"/>
      <c r="C52" s="35"/>
      <c r="D52" s="35"/>
      <c r="F52" s="44"/>
      <c r="G52" s="44"/>
    </row>
    <row r="53" spans="1:7" x14ac:dyDescent="0.3">
      <c r="A53" s="16" t="s">
        <v>14</v>
      </c>
      <c r="B53" s="33">
        <f>B14</f>
        <v>167633321.86000001</v>
      </c>
      <c r="C53" s="33">
        <f>C14</f>
        <v>81483748.129999995</v>
      </c>
      <c r="D53" s="33">
        <f>D14</f>
        <v>81171520.409999996</v>
      </c>
      <c r="F53" s="44"/>
      <c r="G53" s="44"/>
    </row>
    <row r="54" spans="1:7" x14ac:dyDescent="0.3">
      <c r="A54" s="34"/>
      <c r="B54" s="35"/>
      <c r="C54" s="35"/>
      <c r="D54" s="35"/>
    </row>
    <row r="55" spans="1:7" x14ac:dyDescent="0.3">
      <c r="A55" s="16" t="s">
        <v>17</v>
      </c>
      <c r="B55" s="45"/>
      <c r="C55" s="33">
        <f>C18</f>
        <v>3009964.65</v>
      </c>
      <c r="D55" s="33">
        <f>D18</f>
        <v>3009964.65</v>
      </c>
      <c r="F55" s="18"/>
    </row>
    <row r="56" spans="1:7" x14ac:dyDescent="0.3">
      <c r="A56" s="34"/>
      <c r="B56" s="35"/>
      <c r="C56" s="35"/>
      <c r="D56" s="35"/>
      <c r="F56" s="44"/>
    </row>
    <row r="57" spans="1:7" ht="28.8" x14ac:dyDescent="0.3">
      <c r="A57" s="28" t="s">
        <v>39</v>
      </c>
      <c r="B57" s="32">
        <f>B48+B49-B53+B55</f>
        <v>0</v>
      </c>
      <c r="C57" s="32">
        <f>C48+C49-C53+C55</f>
        <v>13771027.64000001</v>
      </c>
      <c r="D57" s="32">
        <f>D48+D49-D53+D55</f>
        <v>10281298.670000011</v>
      </c>
    </row>
    <row r="58" spans="1:7" x14ac:dyDescent="0.3">
      <c r="A58" s="46"/>
      <c r="B58" s="46"/>
      <c r="C58" s="46"/>
      <c r="D58" s="46"/>
    </row>
    <row r="59" spans="1:7" x14ac:dyDescent="0.3">
      <c r="A59" s="28" t="s">
        <v>40</v>
      </c>
      <c r="B59" s="32">
        <f>B57-B49</f>
        <v>1604091.3599999994</v>
      </c>
      <c r="C59" s="32">
        <f t="shared" ref="C59:D59" si="12">C57-C49</f>
        <v>20573073.320000008</v>
      </c>
      <c r="D59" s="32">
        <f t="shared" si="12"/>
        <v>17083344.350000009</v>
      </c>
    </row>
    <row r="60" spans="1:7" x14ac:dyDescent="0.3">
      <c r="A60" s="36"/>
      <c r="B60" s="39"/>
      <c r="C60" s="39"/>
      <c r="D60" s="39"/>
    </row>
    <row r="62" spans="1:7" ht="28.8" x14ac:dyDescent="0.3">
      <c r="A62" s="12" t="s">
        <v>22</v>
      </c>
      <c r="B62" s="13" t="s">
        <v>29</v>
      </c>
      <c r="C62" s="13" t="s">
        <v>7</v>
      </c>
      <c r="D62" s="13" t="s">
        <v>8</v>
      </c>
    </row>
    <row r="63" spans="1:7" x14ac:dyDescent="0.3">
      <c r="A63" s="40" t="s">
        <v>11</v>
      </c>
      <c r="B63" s="47">
        <f>B10</f>
        <v>133855732.42</v>
      </c>
      <c r="C63" s="47">
        <f>C10</f>
        <v>75574666.780000001</v>
      </c>
      <c r="D63" s="47">
        <f>D10</f>
        <v>75574666.780000001</v>
      </c>
    </row>
    <row r="64" spans="1:7" ht="28.8" x14ac:dyDescent="0.3">
      <c r="A64" s="42" t="s">
        <v>41</v>
      </c>
      <c r="B64" s="15">
        <f>B65-B66</f>
        <v>0</v>
      </c>
      <c r="C64" s="15">
        <f t="shared" ref="C64:D64" si="13">C65-C66</f>
        <v>0</v>
      </c>
      <c r="D64" s="15">
        <f t="shared" si="13"/>
        <v>0</v>
      </c>
    </row>
    <row r="65" spans="1:7" x14ac:dyDescent="0.3">
      <c r="A65" s="43" t="s">
        <v>32</v>
      </c>
      <c r="B65" s="17">
        <v>0</v>
      </c>
      <c r="C65" s="17">
        <v>0</v>
      </c>
      <c r="D65" s="17">
        <v>0</v>
      </c>
    </row>
    <row r="66" spans="1:7" x14ac:dyDescent="0.3">
      <c r="A66" s="43" t="s">
        <v>35</v>
      </c>
      <c r="B66" s="17">
        <v>0</v>
      </c>
      <c r="C66" s="17">
        <v>0</v>
      </c>
      <c r="D66" s="17">
        <v>0</v>
      </c>
    </row>
    <row r="67" spans="1:7" x14ac:dyDescent="0.3">
      <c r="A67" s="34"/>
      <c r="B67" s="21"/>
      <c r="C67" s="21"/>
      <c r="D67" s="21"/>
    </row>
    <row r="68" spans="1:7" x14ac:dyDescent="0.3">
      <c r="A68" s="16" t="s">
        <v>42</v>
      </c>
      <c r="B68" s="17">
        <f>B15</f>
        <v>133855732.42</v>
      </c>
      <c r="C68" s="17">
        <f>C15</f>
        <v>56708674.369999997</v>
      </c>
      <c r="D68" s="17">
        <f>D15</f>
        <v>55704710.32</v>
      </c>
    </row>
    <row r="69" spans="1:7" x14ac:dyDescent="0.3">
      <c r="A69" s="34"/>
      <c r="B69" s="21"/>
      <c r="C69" s="21"/>
      <c r="D69" s="21"/>
    </row>
    <row r="70" spans="1:7" x14ac:dyDescent="0.3">
      <c r="A70" s="16" t="s">
        <v>18</v>
      </c>
      <c r="B70" s="48">
        <v>0</v>
      </c>
      <c r="C70" s="17">
        <f>C19</f>
        <v>7862358.5599999996</v>
      </c>
      <c r="D70" s="17">
        <f>D19</f>
        <v>7862358.5599999996</v>
      </c>
    </row>
    <row r="71" spans="1:7" x14ac:dyDescent="0.3">
      <c r="A71" s="34"/>
      <c r="B71" s="21"/>
      <c r="C71" s="21"/>
      <c r="D71" s="21"/>
    </row>
    <row r="72" spans="1:7" ht="28.8" x14ac:dyDescent="0.3">
      <c r="A72" s="28" t="s">
        <v>43</v>
      </c>
      <c r="B72" s="15">
        <f>B63+B64-B68+B70</f>
        <v>0</v>
      </c>
      <c r="C72" s="15">
        <f>C63+C64-C68+C70</f>
        <v>26728350.970000003</v>
      </c>
      <c r="D72" s="15">
        <f>D63+D64-D68+D70</f>
        <v>27732315.02</v>
      </c>
      <c r="F72" s="18"/>
      <c r="G72" s="18"/>
    </row>
    <row r="73" spans="1:7" x14ac:dyDescent="0.3">
      <c r="A73" s="34"/>
      <c r="B73" s="49"/>
      <c r="C73" s="49"/>
      <c r="D73" s="49"/>
    </row>
    <row r="74" spans="1:7" x14ac:dyDescent="0.3">
      <c r="A74" s="28" t="s">
        <v>44</v>
      </c>
      <c r="B74" s="15">
        <f>B72-B64</f>
        <v>0</v>
      </c>
      <c r="C74" s="15">
        <f>C72-C64</f>
        <v>26728350.970000003</v>
      </c>
      <c r="D74" s="15">
        <f t="shared" ref="D74" si="14">D72-D64</f>
        <v>27732315.02</v>
      </c>
    </row>
    <row r="75" spans="1:7" x14ac:dyDescent="0.3">
      <c r="A75" s="36"/>
      <c r="B75" s="50"/>
      <c r="C75" s="50"/>
      <c r="D75" s="50"/>
    </row>
  </sheetData>
  <mergeCells count="5">
    <mergeCell ref="A1:D1"/>
    <mergeCell ref="A2:D2"/>
    <mergeCell ref="A3:D3"/>
    <mergeCell ref="A4:D4"/>
    <mergeCell ref="A5:D5"/>
  </mergeCells>
  <dataValidations count="1">
    <dataValidation type="decimal" allowBlank="1" showInputMessage="1" showErrorMessage="1" sqref="B8:D8 B13:D13 C17:D17 B21:D25 B29:D29 B33:D33 B37:D37 B40:D40 B44:D44 B49:D49 B57:D59 B64:D64 B72:D74" xr:uid="{0A5F448A-BF0A-4C98-A7F7-B46E5A67F467}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Compu</dc:creator>
  <cp:lastModifiedBy>Compu</cp:lastModifiedBy>
  <cp:lastPrinted>2023-08-14T16:21:23Z</cp:lastPrinted>
  <dcterms:created xsi:type="dcterms:W3CDTF">2023-08-14T16:18:29Z</dcterms:created>
  <dcterms:modified xsi:type="dcterms:W3CDTF">2023-08-14T16:21:27Z</dcterms:modified>
</cp:coreProperties>
</file>